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760"/>
  </bookViews>
  <sheets>
    <sheet name="1" sheetId="4" r:id="rId1"/>
  </sheets>
  <definedNames>
    <definedName name="_xlnm.Print_Area" localSheetId="0">'1'!$A$1:$R$38</definedName>
  </definedNames>
  <calcPr calcId="125725"/>
</workbook>
</file>

<file path=xl/calcChain.xml><?xml version="1.0" encoding="utf-8"?>
<calcChain xmlns="http://schemas.openxmlformats.org/spreadsheetml/2006/main">
  <c r="N9" i="4"/>
  <c r="Q32" l="1"/>
  <c r="O32"/>
  <c r="C32"/>
  <c r="Q31"/>
  <c r="P31"/>
  <c r="O31"/>
  <c r="H31"/>
  <c r="R31" s="1"/>
  <c r="R30"/>
  <c r="Q30"/>
  <c r="P30"/>
  <c r="O30"/>
  <c r="N30"/>
  <c r="H30"/>
  <c r="R29"/>
  <c r="Q29"/>
  <c r="P29"/>
  <c r="O29"/>
  <c r="N29"/>
  <c r="H29"/>
  <c r="R27"/>
  <c r="Q27"/>
  <c r="P27"/>
  <c r="O27"/>
  <c r="N27"/>
  <c r="H27"/>
  <c r="R26"/>
  <c r="R32" s="1"/>
  <c r="Q26"/>
  <c r="P26"/>
  <c r="P32" s="1"/>
  <c r="O26"/>
  <c r="N26"/>
  <c r="N32" s="1"/>
  <c r="H26"/>
  <c r="J54"/>
  <c r="M60"/>
  <c r="M61"/>
  <c r="M62"/>
  <c r="E60"/>
  <c r="G60"/>
  <c r="P9"/>
  <c r="Q17"/>
  <c r="P17"/>
  <c r="O17"/>
  <c r="N17"/>
  <c r="Q10"/>
  <c r="R9"/>
  <c r="O9"/>
  <c r="Q9"/>
  <c r="Q14"/>
  <c r="O14"/>
  <c r="P14"/>
  <c r="N14"/>
  <c r="N11"/>
  <c r="Q11"/>
  <c r="O11"/>
  <c r="P11"/>
  <c r="O10"/>
  <c r="P10"/>
  <c r="N10"/>
  <c r="C63"/>
  <c r="Q62"/>
  <c r="P62"/>
  <c r="O62"/>
  <c r="R62"/>
  <c r="H62"/>
  <c r="Q61"/>
  <c r="P61"/>
  <c r="O61"/>
  <c r="N61"/>
  <c r="H61"/>
  <c r="R61" s="1"/>
  <c r="P60"/>
  <c r="O60"/>
  <c r="N60"/>
  <c r="Q60"/>
  <c r="H60"/>
  <c r="R58"/>
  <c r="Q58"/>
  <c r="P58"/>
  <c r="O58"/>
  <c r="N58"/>
  <c r="H58"/>
  <c r="R57"/>
  <c r="Q57"/>
  <c r="P57"/>
  <c r="O57"/>
  <c r="N57"/>
  <c r="H57"/>
  <c r="C55"/>
  <c r="Q54"/>
  <c r="P54"/>
  <c r="N54"/>
  <c r="O54"/>
  <c r="H54"/>
  <c r="R54" s="1"/>
  <c r="H53"/>
  <c r="H52"/>
  <c r="Q51"/>
  <c r="P51"/>
  <c r="O51"/>
  <c r="N51"/>
  <c r="H51"/>
  <c r="R51" s="1"/>
  <c r="Q50"/>
  <c r="P50"/>
  <c r="O50"/>
  <c r="N50"/>
  <c r="H50"/>
  <c r="R50" s="1"/>
  <c r="R49"/>
  <c r="Q49"/>
  <c r="P49"/>
  <c r="O49"/>
  <c r="N49"/>
  <c r="H20"/>
  <c r="H22"/>
  <c r="R22" s="1"/>
  <c r="H21"/>
  <c r="R21" s="1"/>
  <c r="H18"/>
  <c r="R18" s="1"/>
  <c r="H17"/>
  <c r="R17" s="1"/>
  <c r="H12"/>
  <c r="H13"/>
  <c r="H14"/>
  <c r="R14" s="1"/>
  <c r="H11"/>
  <c r="R11" s="1"/>
  <c r="H10"/>
  <c r="R10" s="1"/>
  <c r="N18"/>
  <c r="Q22"/>
  <c r="P22"/>
  <c r="O22"/>
  <c r="Q21"/>
  <c r="P21"/>
  <c r="O21"/>
  <c r="N21"/>
  <c r="Q20"/>
  <c r="P20"/>
  <c r="O20"/>
  <c r="N20"/>
  <c r="Q18"/>
  <c r="P18"/>
  <c r="O18"/>
  <c r="C15"/>
  <c r="N63" l="1"/>
  <c r="P63"/>
  <c r="O55"/>
  <c r="Q55"/>
  <c r="O63"/>
  <c r="Q63"/>
  <c r="R55"/>
  <c r="N55"/>
  <c r="P55"/>
  <c r="R15"/>
  <c r="R60"/>
  <c r="R63"/>
  <c r="R20"/>
  <c r="R23" s="1"/>
  <c r="Q23"/>
  <c r="N23"/>
  <c r="P23"/>
  <c r="O23"/>
  <c r="Q15"/>
  <c r="P15"/>
  <c r="N15"/>
  <c r="O15"/>
  <c r="C23" l="1"/>
</calcChain>
</file>

<file path=xl/sharedStrings.xml><?xml version="1.0" encoding="utf-8"?>
<sst xmlns="http://schemas.openxmlformats.org/spreadsheetml/2006/main" count="86" uniqueCount="57">
  <si>
    <t>№</t>
  </si>
  <si>
    <t>Прогноз</t>
  </si>
  <si>
    <t>Йил</t>
  </si>
  <si>
    <t>Амалда</t>
  </si>
  <si>
    <t>Бахолаш</t>
  </si>
  <si>
    <t>I-чорак</t>
  </si>
  <si>
    <t>II-чорак</t>
  </si>
  <si>
    <t>III-чорак</t>
  </si>
  <si>
    <t>IV-чорак</t>
  </si>
  <si>
    <t>1.Тизим корхона рахбарлари</t>
  </si>
  <si>
    <t>Ун (тн)</t>
  </si>
  <si>
    <t>Омухта ем (тн)</t>
  </si>
  <si>
    <t>Импорт харидлари шунингдек валюта ресурсларидан самарали фойдаланиш</t>
  </si>
  <si>
    <t>Янги иш ўринларини яратиш</t>
  </si>
  <si>
    <t>Таннарх ва ишлаб чиқариш харажатларини қисқартириш суммаси (млн сўм)</t>
  </si>
  <si>
    <t>Ун ишлаб чиқариш (тн)</t>
  </si>
  <si>
    <t>Омухта  ем ишлаб чиқариш (тн)</t>
  </si>
  <si>
    <t>Харидлар жараёнини ташқи аудит назоратидан ўтказиш</t>
  </si>
  <si>
    <t>Фаолият кўрсаткичлари                  (бахолаш мезонлари)</t>
  </si>
  <si>
    <t>2.Ишлаб чиқариш махаллийлаштириш ва саноатда кооперация алоқаларини кенгайтириш бўйича директорлар</t>
  </si>
  <si>
    <t>(млн сумда)</t>
  </si>
  <si>
    <t>Жами</t>
  </si>
  <si>
    <t>Қооперация доирасида махаллий ишлаб чиқарувчилардан харидларни амалга ошириш</t>
  </si>
  <si>
    <t>Кўрсаткичлари (улуш)</t>
  </si>
  <si>
    <t>Ишлаб чиқариш махаллийлаштириш ва саноатда кооперация алоқаларини кенгайтириш бўйича директор</t>
  </si>
  <si>
    <t>"G'ALLA-ALTEG" АЖ рахбари хамда ишлаб чиқариш,махаллийлаштириш ва саноатда қооперация алоқаларини кенгайтириш масалалари бўйича директор фаолиятининг самарадорлиги ва натижадорлигини бахолаш кўрсаткичлари</t>
  </si>
  <si>
    <t>Махсулотлар ишлаб чиқариш хажмини ўсиши ( млн.сўм)</t>
  </si>
  <si>
    <t>"G'ALLA-ALTEG" АЖ бошқаруви раиси:</t>
  </si>
  <si>
    <r>
      <t>Показатели оценки эффективности и результативности деятельности руководителя, директора по производству, директор по расширению локализации производства и кооперационных связей в отрасли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 xml:space="preserve">
</t>
    </r>
  </si>
  <si>
    <t>Показатели эффективности (критерии оценки)</t>
  </si>
  <si>
    <t>Показатели (доля)</t>
  </si>
  <si>
    <t>I-кв-л</t>
  </si>
  <si>
    <t>II-кв-л</t>
  </si>
  <si>
    <t>III-кв-л</t>
  </si>
  <si>
    <t>IV-кв-л</t>
  </si>
  <si>
    <t>Год</t>
  </si>
  <si>
    <t>На практике</t>
  </si>
  <si>
    <t>Оценка</t>
  </si>
  <si>
    <t>1.Руководители структурной организации</t>
  </si>
  <si>
    <t>Рост объема производства (млн.сум)</t>
  </si>
  <si>
    <t>Мука (тн)</t>
  </si>
  <si>
    <t>Комбикорм (тн)</t>
  </si>
  <si>
    <t>Импортные закупки, такие как эффективное использование валютных ресурсов</t>
  </si>
  <si>
    <t>Импортные закупки, а также эффективное использование валютных ресурсов</t>
  </si>
  <si>
    <t>Создание новых рабочих мест</t>
  </si>
  <si>
    <t>Производство муки (тонн)</t>
  </si>
  <si>
    <t>Производство комбикорма (тн)</t>
  </si>
  <si>
    <t>Осуществление закупок у местных производителей в рамках кооперации</t>
  </si>
  <si>
    <t>Себестоимость и снижение производственных затрат (млн.сум)</t>
  </si>
  <si>
    <t xml:space="preserve">Контроль внешнего аудита  процесса закупок </t>
  </si>
  <si>
    <t>Всего</t>
  </si>
  <si>
    <t xml:space="preserve">2. Директора по расширению локализации производства и кооперационных связей в отрасли </t>
  </si>
  <si>
    <t xml:space="preserve">Председатель правления АО "G'ALLA-ALTEG" </t>
  </si>
  <si>
    <t xml:space="preserve">Директор по расширению локализации производства и кооперационных связей в отрасли 
</t>
  </si>
  <si>
    <t>Кувватов К.Т.</t>
  </si>
  <si>
    <t>Смирнов В.Д.</t>
  </si>
  <si>
    <t>(млн сум)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</si>
</sst>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_-* #,##0.0_р_._-;\-* #,##0.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69"/>
  <sheetViews>
    <sheetView tabSelected="1" view="pageBreakPreview" topLeftCell="A16" zoomScale="85" zoomScaleNormal="70" zoomScaleSheetLayoutView="85" workbookViewId="0">
      <selection activeCell="B20" sqref="B20"/>
    </sheetView>
  </sheetViews>
  <sheetFormatPr defaultRowHeight="15"/>
  <cols>
    <col min="1" max="1" width="4.140625" style="2" customWidth="1"/>
    <col min="2" max="2" width="32.5703125" style="2" customWidth="1"/>
    <col min="3" max="3" width="12.5703125" style="2" customWidth="1"/>
    <col min="4" max="4" width="11" style="2" customWidth="1"/>
    <col min="5" max="6" width="10.5703125" style="2" customWidth="1"/>
    <col min="7" max="7" width="10.7109375" style="2" customWidth="1"/>
    <col min="8" max="8" width="14.85546875" style="2" customWidth="1"/>
    <col min="9" max="10" width="12.7109375" style="2" customWidth="1"/>
    <col min="11" max="11" width="13.42578125" style="2" bestFit="1" customWidth="1"/>
    <col min="12" max="12" width="14.28515625" style="2" customWidth="1"/>
    <col min="13" max="13" width="12.7109375" style="2" customWidth="1"/>
    <col min="14" max="14" width="10.140625" style="2" customWidth="1"/>
    <col min="15" max="15" width="10.28515625" style="2" customWidth="1"/>
    <col min="16" max="16" width="10.140625" style="2" customWidth="1"/>
    <col min="17" max="17" width="10.28515625" style="2" customWidth="1"/>
    <col min="18" max="18" width="10.5703125" style="2" customWidth="1"/>
    <col min="19" max="19" width="8.7109375" style="2" customWidth="1"/>
    <col min="20" max="21" width="9.140625" style="2" hidden="1" customWidth="1"/>
    <col min="22" max="22" width="5.5703125" style="2" hidden="1" customWidth="1"/>
    <col min="23" max="23" width="9.140625" style="2" hidden="1" customWidth="1"/>
    <col min="24" max="16384" width="9.140625" style="2"/>
  </cols>
  <sheetData>
    <row r="2" spans="1:24" ht="15" customHeight="1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"/>
      <c r="T2" s="1"/>
      <c r="U2" s="1"/>
      <c r="V2" s="1"/>
      <c r="W2" s="1"/>
      <c r="X2" s="1"/>
    </row>
    <row r="3" spans="1:24" ht="1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1"/>
      <c r="T3" s="1"/>
      <c r="U3" s="1"/>
      <c r="V3" s="1"/>
      <c r="W3" s="1"/>
      <c r="X3" s="1"/>
    </row>
    <row r="4" spans="1:24" ht="1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1"/>
      <c r="T4" s="1"/>
      <c r="U4" s="1"/>
      <c r="V4" s="1"/>
      <c r="W4" s="1"/>
      <c r="X4" s="1"/>
    </row>
    <row r="5" spans="1:24" ht="2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6" t="s">
        <v>56</v>
      </c>
      <c r="R5" s="46"/>
      <c r="S5" s="1"/>
      <c r="T5" s="1"/>
      <c r="U5" s="1"/>
      <c r="V5" s="1"/>
      <c r="W5" s="1"/>
      <c r="X5" s="1"/>
    </row>
    <row r="6" spans="1:24" ht="28.5" customHeight="1">
      <c r="A6" s="41" t="s">
        <v>0</v>
      </c>
      <c r="B6" s="47" t="s">
        <v>29</v>
      </c>
      <c r="C6" s="47" t="s">
        <v>30</v>
      </c>
      <c r="D6" s="41" t="s">
        <v>1</v>
      </c>
      <c r="E6" s="41"/>
      <c r="F6" s="41"/>
      <c r="G6" s="41"/>
      <c r="H6" s="41"/>
      <c r="I6" s="41" t="s">
        <v>36</v>
      </c>
      <c r="J6" s="41"/>
      <c r="K6" s="41"/>
      <c r="L6" s="41"/>
      <c r="M6" s="41"/>
      <c r="N6" s="41" t="s">
        <v>37</v>
      </c>
      <c r="O6" s="41"/>
      <c r="P6" s="41"/>
      <c r="Q6" s="41"/>
      <c r="R6" s="41"/>
    </row>
    <row r="7" spans="1:24" ht="20.25" customHeight="1">
      <c r="A7" s="41"/>
      <c r="B7" s="47"/>
      <c r="C7" s="47"/>
      <c r="D7" s="40" t="s">
        <v>31</v>
      </c>
      <c r="E7" s="40" t="s">
        <v>32</v>
      </c>
      <c r="F7" s="40" t="s">
        <v>33</v>
      </c>
      <c r="G7" s="40" t="s">
        <v>34</v>
      </c>
      <c r="H7" s="40" t="s">
        <v>35</v>
      </c>
      <c r="I7" s="40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5" t="s">
        <v>5</v>
      </c>
      <c r="O7" s="5" t="s">
        <v>6</v>
      </c>
      <c r="P7" s="5" t="s">
        <v>7</v>
      </c>
      <c r="Q7" s="5" t="s">
        <v>8</v>
      </c>
      <c r="R7" s="5" t="s">
        <v>2</v>
      </c>
    </row>
    <row r="8" spans="1:24" ht="21.75" customHeight="1">
      <c r="A8" s="41" t="s">
        <v>38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1:24" ht="31.5">
      <c r="A9" s="5">
        <v>1</v>
      </c>
      <c r="B9" s="6" t="s">
        <v>39</v>
      </c>
      <c r="C9" s="17">
        <v>0.2</v>
      </c>
      <c r="D9" s="23"/>
      <c r="E9" s="23"/>
      <c r="F9" s="23"/>
      <c r="G9" s="23"/>
      <c r="H9" s="17">
        <v>237938.3</v>
      </c>
      <c r="I9" s="17"/>
      <c r="J9" s="18"/>
      <c r="K9" s="17"/>
      <c r="L9" s="17"/>
      <c r="M9" s="18"/>
      <c r="N9" s="13" t="e">
        <f>I9/D9*$C$9</f>
        <v>#DIV/0!</v>
      </c>
      <c r="O9" s="13" t="e">
        <f t="shared" ref="O9:Q9" si="0">J9/E9*$C$9</f>
        <v>#DIV/0!</v>
      </c>
      <c r="P9" s="13" t="e">
        <f>K9/F9*$C$9</f>
        <v>#DIV/0!</v>
      </c>
      <c r="Q9" s="13" t="e">
        <f t="shared" si="0"/>
        <v>#DIV/0!</v>
      </c>
      <c r="R9" s="15">
        <f>M9/H9*C9</f>
        <v>0</v>
      </c>
    </row>
    <row r="10" spans="1:24" ht="27" customHeight="1">
      <c r="A10" s="5">
        <v>2</v>
      </c>
      <c r="B10" s="7" t="s">
        <v>40</v>
      </c>
      <c r="C10" s="17">
        <v>0.2</v>
      </c>
      <c r="D10" s="17"/>
      <c r="E10" s="17"/>
      <c r="F10" s="17"/>
      <c r="G10" s="17"/>
      <c r="H10" s="17">
        <f>SUM(D10:G10)</f>
        <v>0</v>
      </c>
      <c r="I10" s="18"/>
      <c r="J10" s="18"/>
      <c r="K10" s="22"/>
      <c r="L10" s="22"/>
      <c r="M10" s="18"/>
      <c r="N10" s="13" t="e">
        <f>I10/D10*$C$10</f>
        <v>#DIV/0!</v>
      </c>
      <c r="O10" s="13" t="e">
        <f t="shared" ref="O10:P10" si="1">J10/E10*$C$10</f>
        <v>#DIV/0!</v>
      </c>
      <c r="P10" s="13" t="e">
        <f t="shared" si="1"/>
        <v>#DIV/0!</v>
      </c>
      <c r="Q10" s="13" t="e">
        <f>L10/G10*$C$10</f>
        <v>#DIV/0!</v>
      </c>
      <c r="R10" s="13" t="e">
        <f>M10/H10*C10</f>
        <v>#DIV/0!</v>
      </c>
    </row>
    <row r="11" spans="1:24" ht="27" customHeight="1">
      <c r="A11" s="5">
        <v>3</v>
      </c>
      <c r="B11" s="7" t="s">
        <v>41</v>
      </c>
      <c r="C11" s="17">
        <v>0.2</v>
      </c>
      <c r="D11" s="17"/>
      <c r="E11" s="17"/>
      <c r="F11" s="17"/>
      <c r="G11" s="17"/>
      <c r="H11" s="17">
        <f>SUM(D11:G11)</f>
        <v>0</v>
      </c>
      <c r="I11" s="20"/>
      <c r="J11" s="18"/>
      <c r="K11" s="22"/>
      <c r="L11" s="22"/>
      <c r="M11" s="18"/>
      <c r="N11" s="13" t="e">
        <f>I11/D11*$C$11</f>
        <v>#DIV/0!</v>
      </c>
      <c r="O11" s="13" t="e">
        <f t="shared" ref="O11:P11" si="2">J11/E11*$C$11</f>
        <v>#DIV/0!</v>
      </c>
      <c r="P11" s="13" t="e">
        <f t="shared" si="2"/>
        <v>#DIV/0!</v>
      </c>
      <c r="Q11" s="13" t="e">
        <f>L11/G11*$C$11</f>
        <v>#DIV/0!</v>
      </c>
      <c r="R11" s="13" t="e">
        <f>M11/H11*C11</f>
        <v>#DIV/0!</v>
      </c>
    </row>
    <row r="12" spans="1:24" ht="47.25">
      <c r="A12" s="5">
        <v>4</v>
      </c>
      <c r="B12" s="6" t="s">
        <v>43</v>
      </c>
      <c r="C12" s="17">
        <v>0.15</v>
      </c>
      <c r="D12" s="14"/>
      <c r="E12" s="14"/>
      <c r="F12" s="14"/>
      <c r="G12" s="14"/>
      <c r="H12" s="17">
        <f t="shared" ref="H12:H14" si="3">SUM(D12:G12)</f>
        <v>0</v>
      </c>
      <c r="I12" s="19"/>
      <c r="J12" s="19"/>
      <c r="K12" s="19"/>
      <c r="L12" s="19"/>
      <c r="M12" s="19"/>
      <c r="N12" s="27">
        <v>0</v>
      </c>
      <c r="O12" s="27">
        <v>0</v>
      </c>
      <c r="P12" s="27">
        <v>0</v>
      </c>
      <c r="Q12" s="27">
        <v>0</v>
      </c>
      <c r="R12" s="19">
        <v>0</v>
      </c>
    </row>
    <row r="13" spans="1:24" ht="27" customHeight="1">
      <c r="A13" s="5">
        <v>5</v>
      </c>
      <c r="B13" s="7" t="s">
        <v>44</v>
      </c>
      <c r="C13" s="17">
        <v>0.1</v>
      </c>
      <c r="D13" s="14"/>
      <c r="E13" s="14"/>
      <c r="F13" s="14"/>
      <c r="G13" s="14"/>
      <c r="H13" s="17">
        <f t="shared" si="3"/>
        <v>0</v>
      </c>
      <c r="I13" s="19"/>
      <c r="J13" s="19"/>
      <c r="K13" s="19"/>
      <c r="L13" s="22"/>
      <c r="M13" s="19"/>
      <c r="N13" s="27">
        <v>0</v>
      </c>
      <c r="O13" s="27">
        <v>0</v>
      </c>
      <c r="P13" s="27">
        <v>0</v>
      </c>
      <c r="Q13" s="17">
        <v>0.1</v>
      </c>
      <c r="R13" s="17">
        <v>0.1</v>
      </c>
    </row>
    <row r="14" spans="1:24" ht="47.25">
      <c r="A14" s="5">
        <v>6</v>
      </c>
      <c r="B14" s="6" t="s">
        <v>48</v>
      </c>
      <c r="C14" s="17">
        <v>0.15</v>
      </c>
      <c r="D14" s="17"/>
      <c r="E14" s="17"/>
      <c r="F14" s="17"/>
      <c r="G14" s="17"/>
      <c r="H14" s="17">
        <f t="shared" si="3"/>
        <v>0</v>
      </c>
      <c r="I14" s="23"/>
      <c r="J14" s="36"/>
      <c r="K14" s="22"/>
      <c r="L14" s="22"/>
      <c r="M14" s="36"/>
      <c r="N14" s="15" t="e">
        <f>I14/D14*$C$14</f>
        <v>#DIV/0!</v>
      </c>
      <c r="O14" s="15" t="e">
        <f t="shared" ref="O14:P14" si="4">J14/E14*$C$14</f>
        <v>#DIV/0!</v>
      </c>
      <c r="P14" s="15" t="e">
        <f t="shared" si="4"/>
        <v>#DIV/0!</v>
      </c>
      <c r="Q14" s="15" t="e">
        <f>L14/G14*$C$14</f>
        <v>#DIV/0!</v>
      </c>
      <c r="R14" s="15" t="e">
        <f>M14/H14*C14</f>
        <v>#DIV/0!</v>
      </c>
    </row>
    <row r="15" spans="1:24" ht="22.5" customHeight="1">
      <c r="A15" s="10"/>
      <c r="B15" s="11" t="s">
        <v>21</v>
      </c>
      <c r="C15" s="24">
        <f>SUM(C9:C14)</f>
        <v>1</v>
      </c>
      <c r="D15" s="24"/>
      <c r="E15" s="24"/>
      <c r="F15" s="24"/>
      <c r="G15" s="24"/>
      <c r="H15" s="24"/>
      <c r="I15" s="24"/>
      <c r="J15" s="18"/>
      <c r="K15" s="19"/>
      <c r="L15" s="19"/>
      <c r="M15" s="24"/>
      <c r="N15" s="26" t="e">
        <f>SUM(N9:N14)</f>
        <v>#DIV/0!</v>
      </c>
      <c r="O15" s="26" t="e">
        <f t="shared" ref="O15" si="5">SUM(O9:O14)</f>
        <v>#DIV/0!</v>
      </c>
      <c r="P15" s="26" t="e">
        <f t="shared" ref="P15" si="6">SUM(P9:P14)</f>
        <v>#DIV/0!</v>
      </c>
      <c r="Q15" s="26" t="e">
        <f t="shared" ref="Q15" si="7">SUM(Q9:Q14)</f>
        <v>#DIV/0!</v>
      </c>
      <c r="R15" s="26" t="e">
        <f>SUM(R9:R14)</f>
        <v>#DIV/0!</v>
      </c>
    </row>
    <row r="16" spans="1:24" ht="21.75" customHeight="1">
      <c r="A16" s="41" t="s">
        <v>51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</row>
    <row r="17" spans="1:18" ht="27" customHeight="1">
      <c r="A17" s="5">
        <v>1</v>
      </c>
      <c r="B17" s="7" t="s">
        <v>45</v>
      </c>
      <c r="C17" s="17">
        <v>0.2</v>
      </c>
      <c r="D17" s="17"/>
      <c r="E17" s="17"/>
      <c r="F17" s="17"/>
      <c r="G17" s="17"/>
      <c r="H17" s="17">
        <f>SUM(D17:G17)</f>
        <v>0</v>
      </c>
      <c r="I17" s="18"/>
      <c r="J17" s="18"/>
      <c r="K17" s="22"/>
      <c r="L17" s="22"/>
      <c r="M17" s="18"/>
      <c r="N17" s="13" t="e">
        <f>I17/D17*$C$17</f>
        <v>#DIV/0!</v>
      </c>
      <c r="O17" s="13" t="e">
        <f>J17/E17*$C$17</f>
        <v>#DIV/0!</v>
      </c>
      <c r="P17" s="13" t="e">
        <f>K17/F17*$C$17</f>
        <v>#DIV/0!</v>
      </c>
      <c r="Q17" s="13" t="e">
        <f>L17/G17*$C$17</f>
        <v>#DIV/0!</v>
      </c>
      <c r="R17" s="13" t="e">
        <f>M17/H17*$C$17</f>
        <v>#DIV/0!</v>
      </c>
    </row>
    <row r="18" spans="1:18" ht="27" customHeight="1">
      <c r="A18" s="5">
        <v>2</v>
      </c>
      <c r="B18" s="7" t="s">
        <v>46</v>
      </c>
      <c r="C18" s="17">
        <v>0.2</v>
      </c>
      <c r="D18" s="17"/>
      <c r="E18" s="17"/>
      <c r="F18" s="17"/>
      <c r="G18" s="17"/>
      <c r="H18" s="17">
        <f>SUM(D18:G18)</f>
        <v>0</v>
      </c>
      <c r="I18" s="20"/>
      <c r="J18" s="18"/>
      <c r="K18" s="22"/>
      <c r="L18" s="22"/>
      <c r="M18" s="18"/>
      <c r="N18" s="13" t="e">
        <f>I18/D18*C18</f>
        <v>#DIV/0!</v>
      </c>
      <c r="O18" s="13" t="e">
        <f>J18/E18*C18</f>
        <v>#DIV/0!</v>
      </c>
      <c r="P18" s="13" t="e">
        <f>K18/F18*C18</f>
        <v>#DIV/0!</v>
      </c>
      <c r="Q18" s="13" t="e">
        <f>L18/G18*C18</f>
        <v>#DIV/0!</v>
      </c>
      <c r="R18" s="13" t="e">
        <f>M18/H18*C18</f>
        <v>#DIV/0!</v>
      </c>
    </row>
    <row r="19" spans="1:18" ht="51" customHeight="1">
      <c r="A19" s="5">
        <v>3</v>
      </c>
      <c r="B19" s="6" t="s">
        <v>42</v>
      </c>
      <c r="C19" s="17">
        <v>0.1</v>
      </c>
      <c r="D19" s="17"/>
      <c r="E19" s="17"/>
      <c r="F19" s="17"/>
      <c r="G19" s="17"/>
      <c r="H19" s="17"/>
      <c r="I19" s="18"/>
      <c r="J19" s="18"/>
      <c r="K19" s="19"/>
      <c r="L19" s="19"/>
      <c r="M19" s="18"/>
      <c r="N19" s="16">
        <v>0</v>
      </c>
      <c r="O19" s="16">
        <v>0</v>
      </c>
      <c r="P19" s="16">
        <v>0</v>
      </c>
      <c r="Q19" s="16">
        <v>0</v>
      </c>
      <c r="R19" s="16">
        <v>0</v>
      </c>
    </row>
    <row r="20" spans="1:18" ht="65.25" customHeight="1">
      <c r="A20" s="5">
        <v>4</v>
      </c>
      <c r="B20" s="6" t="s">
        <v>47</v>
      </c>
      <c r="C20" s="17">
        <v>0.2</v>
      </c>
      <c r="D20" s="21"/>
      <c r="E20" s="21"/>
      <c r="F20" s="21"/>
      <c r="G20" s="21"/>
      <c r="H20" s="22">
        <f>SUM(D20:G20)</f>
        <v>0</v>
      </c>
      <c r="I20" s="18"/>
      <c r="J20" s="18"/>
      <c r="K20" s="22"/>
      <c r="L20" s="38"/>
      <c r="M20" s="39"/>
      <c r="N20" s="13" t="e">
        <f t="shared" ref="N20:N21" si="8">I20/D20*C20</f>
        <v>#DIV/0!</v>
      </c>
      <c r="O20" s="13" t="e">
        <f t="shared" ref="O20:O22" si="9">J20/E20*C20</f>
        <v>#DIV/0!</v>
      </c>
      <c r="P20" s="13" t="e">
        <f t="shared" ref="P20:P22" si="10">K20/F20*C20</f>
        <v>#DIV/0!</v>
      </c>
      <c r="Q20" s="13" t="e">
        <f t="shared" ref="Q20:Q22" si="11">L20/G20*C20</f>
        <v>#DIV/0!</v>
      </c>
      <c r="R20" s="13" t="e">
        <f t="shared" ref="R20:R21" si="12">M20/H20*C20</f>
        <v>#DIV/0!</v>
      </c>
    </row>
    <row r="21" spans="1:18" ht="48.75" customHeight="1">
      <c r="A21" s="5">
        <v>5</v>
      </c>
      <c r="B21" s="6" t="s">
        <v>48</v>
      </c>
      <c r="C21" s="17">
        <v>0.15</v>
      </c>
      <c r="D21" s="17"/>
      <c r="E21" s="17"/>
      <c r="F21" s="17"/>
      <c r="G21" s="17"/>
      <c r="H21" s="17">
        <f t="shared" ref="H21" si="13">SUM(D21:G21)</f>
        <v>0</v>
      </c>
      <c r="I21" s="36"/>
      <c r="J21" s="36"/>
      <c r="K21" s="22"/>
      <c r="L21" s="22"/>
      <c r="M21" s="36"/>
      <c r="N21" s="15" t="e">
        <f t="shared" si="8"/>
        <v>#DIV/0!</v>
      </c>
      <c r="O21" s="15" t="e">
        <f t="shared" si="9"/>
        <v>#DIV/0!</v>
      </c>
      <c r="P21" s="15" t="e">
        <f t="shared" si="10"/>
        <v>#DIV/0!</v>
      </c>
      <c r="Q21" s="15" t="e">
        <f t="shared" si="11"/>
        <v>#DIV/0!</v>
      </c>
      <c r="R21" s="15" t="e">
        <f t="shared" si="12"/>
        <v>#DIV/0!</v>
      </c>
    </row>
    <row r="22" spans="1:18" ht="38.25" customHeight="1">
      <c r="A22" s="5">
        <v>6</v>
      </c>
      <c r="B22" s="8" t="s">
        <v>49</v>
      </c>
      <c r="C22" s="17">
        <v>0.15</v>
      </c>
      <c r="D22" s="17"/>
      <c r="E22" s="17"/>
      <c r="F22" s="17"/>
      <c r="G22" s="17"/>
      <c r="H22" s="23">
        <f>SUM(D22:G22)</f>
        <v>0</v>
      </c>
      <c r="I22" s="36"/>
      <c r="J22" s="18"/>
      <c r="K22" s="19"/>
      <c r="L22" s="19"/>
      <c r="M22" s="20"/>
      <c r="N22" s="16">
        <v>0</v>
      </c>
      <c r="O22" s="16" t="e">
        <f t="shared" si="9"/>
        <v>#DIV/0!</v>
      </c>
      <c r="P22" s="16" t="e">
        <f t="shared" si="10"/>
        <v>#DIV/0!</v>
      </c>
      <c r="Q22" s="16" t="e">
        <f t="shared" si="11"/>
        <v>#DIV/0!</v>
      </c>
      <c r="R22" s="16" t="e">
        <f>M22/H22*C22</f>
        <v>#DIV/0!</v>
      </c>
    </row>
    <row r="23" spans="1:18" ht="27" customHeight="1">
      <c r="A23" s="10"/>
      <c r="B23" s="12" t="s">
        <v>50</v>
      </c>
      <c r="C23" s="24">
        <f t="shared" ref="C23" si="14">SUM(C17:C22)</f>
        <v>1</v>
      </c>
      <c r="D23" s="24"/>
      <c r="E23" s="24"/>
      <c r="F23" s="24"/>
      <c r="G23" s="24"/>
      <c r="H23" s="25"/>
      <c r="I23" s="25"/>
      <c r="J23" s="24"/>
      <c r="K23" s="24"/>
      <c r="L23" s="24"/>
      <c r="M23" s="24"/>
      <c r="N23" s="26" t="e">
        <f>SUM(N17:N22)</f>
        <v>#DIV/0!</v>
      </c>
      <c r="O23" s="26" t="e">
        <f t="shared" ref="O23" si="15">SUM(O17:O22)</f>
        <v>#DIV/0!</v>
      </c>
      <c r="P23" s="26" t="e">
        <f t="shared" ref="P23" si="16">SUM(P17:P22)</f>
        <v>#DIV/0!</v>
      </c>
      <c r="Q23" s="26" t="e">
        <f t="shared" ref="Q23" si="17">SUM(Q17:Q22)</f>
        <v>#DIV/0!</v>
      </c>
      <c r="R23" s="26" t="e">
        <f>SUM(R17:R22)</f>
        <v>#DIV/0!</v>
      </c>
    </row>
    <row r="24" spans="1:18" ht="27" customHeight="1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30"/>
      <c r="P24" s="30"/>
      <c r="Q24" s="30"/>
      <c r="R24" s="32"/>
    </row>
    <row r="25" spans="1:18" ht="21.75" customHeight="1">
      <c r="A25" s="41" t="s">
        <v>51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8" ht="27" customHeight="1">
      <c r="A26" s="37">
        <v>1</v>
      </c>
      <c r="B26" s="7"/>
      <c r="C26" s="17">
        <v>0.2</v>
      </c>
      <c r="D26" s="17"/>
      <c r="E26" s="17"/>
      <c r="F26" s="17"/>
      <c r="G26" s="17"/>
      <c r="H26" s="17">
        <f>SUM(D26:G26)</f>
        <v>0</v>
      </c>
      <c r="I26" s="18"/>
      <c r="J26" s="18"/>
      <c r="K26" s="22"/>
      <c r="L26" s="22"/>
      <c r="M26" s="18"/>
      <c r="N26" s="13" t="e">
        <f>I26/D26*$C$17</f>
        <v>#DIV/0!</v>
      </c>
      <c r="O26" s="13" t="e">
        <f>J26/E26*$C$17</f>
        <v>#DIV/0!</v>
      </c>
      <c r="P26" s="13" t="e">
        <f>K26/F26*$C$17</f>
        <v>#DIV/0!</v>
      </c>
      <c r="Q26" s="13" t="e">
        <f>L26/G26*$C$17</f>
        <v>#DIV/0!</v>
      </c>
      <c r="R26" s="13" t="e">
        <f>M26/H26*$C$17</f>
        <v>#DIV/0!</v>
      </c>
    </row>
    <row r="27" spans="1:18" ht="27" customHeight="1">
      <c r="A27" s="37">
        <v>2</v>
      </c>
      <c r="B27" s="7"/>
      <c r="C27" s="17">
        <v>0.2</v>
      </c>
      <c r="D27" s="17"/>
      <c r="E27" s="17"/>
      <c r="F27" s="17"/>
      <c r="G27" s="17"/>
      <c r="H27" s="17">
        <f>SUM(D27:G27)</f>
        <v>0</v>
      </c>
      <c r="I27" s="20"/>
      <c r="J27" s="18"/>
      <c r="K27" s="22"/>
      <c r="L27" s="22"/>
      <c r="M27" s="18"/>
      <c r="N27" s="13" t="e">
        <f>I27/D27*C27</f>
        <v>#DIV/0!</v>
      </c>
      <c r="O27" s="13" t="e">
        <f>J27/E27*C27</f>
        <v>#DIV/0!</v>
      </c>
      <c r="P27" s="13" t="e">
        <f>K27/F27*C27</f>
        <v>#DIV/0!</v>
      </c>
      <c r="Q27" s="13" t="e">
        <f>L27/G27*C27</f>
        <v>#DIV/0!</v>
      </c>
      <c r="R27" s="13" t="e">
        <f>M27/H27*C27</f>
        <v>#DIV/0!</v>
      </c>
    </row>
    <row r="28" spans="1:18" ht="51" customHeight="1">
      <c r="A28" s="37">
        <v>3</v>
      </c>
      <c r="B28" s="6"/>
      <c r="C28" s="17">
        <v>0.1</v>
      </c>
      <c r="D28" s="17"/>
      <c r="E28" s="17"/>
      <c r="F28" s="17"/>
      <c r="G28" s="17"/>
      <c r="H28" s="17"/>
      <c r="I28" s="18"/>
      <c r="J28" s="18"/>
      <c r="K28" s="19"/>
      <c r="L28" s="19"/>
      <c r="M28" s="18"/>
      <c r="N28" s="16">
        <v>0</v>
      </c>
      <c r="O28" s="16">
        <v>0</v>
      </c>
      <c r="P28" s="16">
        <v>0</v>
      </c>
      <c r="Q28" s="16">
        <v>0</v>
      </c>
      <c r="R28" s="16">
        <v>0</v>
      </c>
    </row>
    <row r="29" spans="1:18" ht="65.25" customHeight="1">
      <c r="A29" s="37">
        <v>4</v>
      </c>
      <c r="B29" s="6"/>
      <c r="C29" s="17">
        <v>0.2</v>
      </c>
      <c r="D29" s="21"/>
      <c r="E29" s="21"/>
      <c r="F29" s="21"/>
      <c r="G29" s="21"/>
      <c r="H29" s="22">
        <f>SUM(D29:G29)</f>
        <v>0</v>
      </c>
      <c r="I29" s="18"/>
      <c r="J29" s="18"/>
      <c r="K29" s="22"/>
      <c r="L29" s="38"/>
      <c r="M29" s="39"/>
      <c r="N29" s="13" t="e">
        <f t="shared" ref="N29:N30" si="18">I29/D29*C29</f>
        <v>#DIV/0!</v>
      </c>
      <c r="O29" s="13" t="e">
        <f t="shared" ref="O29:O31" si="19">J29/E29*C29</f>
        <v>#DIV/0!</v>
      </c>
      <c r="P29" s="13" t="e">
        <f t="shared" ref="P29:P31" si="20">K29/F29*C29</f>
        <v>#DIV/0!</v>
      </c>
      <c r="Q29" s="13" t="e">
        <f t="shared" ref="Q29:Q31" si="21">L29/G29*C29</f>
        <v>#DIV/0!</v>
      </c>
      <c r="R29" s="13" t="e">
        <f t="shared" ref="R29:R30" si="22">M29/H29*C29</f>
        <v>#DIV/0!</v>
      </c>
    </row>
    <row r="30" spans="1:18" ht="48.75" customHeight="1">
      <c r="A30" s="37">
        <v>5</v>
      </c>
      <c r="B30" s="6"/>
      <c r="C30" s="17">
        <v>0.15</v>
      </c>
      <c r="D30" s="17"/>
      <c r="E30" s="17"/>
      <c r="F30" s="17"/>
      <c r="G30" s="17"/>
      <c r="H30" s="17">
        <f t="shared" ref="H30" si="23">SUM(D30:G30)</f>
        <v>0</v>
      </c>
      <c r="I30" s="36"/>
      <c r="J30" s="36"/>
      <c r="K30" s="22"/>
      <c r="L30" s="22"/>
      <c r="M30" s="36"/>
      <c r="N30" s="15" t="e">
        <f t="shared" si="18"/>
        <v>#DIV/0!</v>
      </c>
      <c r="O30" s="15" t="e">
        <f t="shared" si="19"/>
        <v>#DIV/0!</v>
      </c>
      <c r="P30" s="15" t="e">
        <f t="shared" si="20"/>
        <v>#DIV/0!</v>
      </c>
      <c r="Q30" s="15" t="e">
        <f t="shared" si="21"/>
        <v>#DIV/0!</v>
      </c>
      <c r="R30" s="15" t="e">
        <f t="shared" si="22"/>
        <v>#DIV/0!</v>
      </c>
    </row>
    <row r="31" spans="1:18" ht="38.25" customHeight="1">
      <c r="A31" s="37">
        <v>6</v>
      </c>
      <c r="B31" s="8"/>
      <c r="C31" s="17">
        <v>0.15</v>
      </c>
      <c r="D31" s="17"/>
      <c r="E31" s="17"/>
      <c r="F31" s="17"/>
      <c r="G31" s="17"/>
      <c r="H31" s="23">
        <f>SUM(D31:G31)</f>
        <v>0</v>
      </c>
      <c r="I31" s="36"/>
      <c r="J31" s="18"/>
      <c r="K31" s="19"/>
      <c r="L31" s="19"/>
      <c r="M31" s="20"/>
      <c r="N31" s="16">
        <v>0</v>
      </c>
      <c r="O31" s="16" t="e">
        <f t="shared" si="19"/>
        <v>#DIV/0!</v>
      </c>
      <c r="P31" s="16" t="e">
        <f t="shared" si="20"/>
        <v>#DIV/0!</v>
      </c>
      <c r="Q31" s="16" t="e">
        <f t="shared" si="21"/>
        <v>#DIV/0!</v>
      </c>
      <c r="R31" s="16" t="e">
        <f>M31/H31*C31</f>
        <v>#DIV/0!</v>
      </c>
    </row>
    <row r="32" spans="1:18" ht="27" customHeight="1">
      <c r="A32" s="37"/>
      <c r="B32" s="12" t="s">
        <v>50</v>
      </c>
      <c r="C32" s="24">
        <f t="shared" ref="C32" si="24">SUM(C26:C31)</f>
        <v>1</v>
      </c>
      <c r="D32" s="24"/>
      <c r="E32" s="24"/>
      <c r="F32" s="24"/>
      <c r="G32" s="24"/>
      <c r="H32" s="25"/>
      <c r="I32" s="25"/>
      <c r="J32" s="24"/>
      <c r="K32" s="24"/>
      <c r="L32" s="24"/>
      <c r="M32" s="24"/>
      <c r="N32" s="26" t="e">
        <f>SUM(N26:N31)</f>
        <v>#DIV/0!</v>
      </c>
      <c r="O32" s="26" t="e">
        <f t="shared" ref="O32:Q32" si="25">SUM(O26:O31)</f>
        <v>#DIV/0!</v>
      </c>
      <c r="P32" s="26" t="e">
        <f t="shared" si="25"/>
        <v>#DIV/0!</v>
      </c>
      <c r="Q32" s="26" t="e">
        <f t="shared" si="25"/>
        <v>#DIV/0!</v>
      </c>
      <c r="R32" s="26" t="e">
        <f>SUM(R26:R31)</f>
        <v>#DIV/0!</v>
      </c>
    </row>
    <row r="33" spans="1:24" ht="27" customHeight="1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30"/>
      <c r="Q33" s="30"/>
      <c r="R33" s="32"/>
    </row>
    <row r="36" spans="1:24" ht="18.75" customHeight="1">
      <c r="B36" s="42" t="s">
        <v>52</v>
      </c>
      <c r="C36" s="42"/>
      <c r="D36" s="42"/>
      <c r="E36" s="42"/>
      <c r="F36" s="4"/>
      <c r="L36" s="48" t="s">
        <v>54</v>
      </c>
      <c r="M36" s="48"/>
      <c r="N36" s="48"/>
    </row>
    <row r="37" spans="1:24" ht="18.75">
      <c r="B37" s="4"/>
      <c r="C37" s="4"/>
      <c r="D37" s="4"/>
      <c r="E37" s="4"/>
      <c r="F37" s="4"/>
      <c r="L37" s="4"/>
      <c r="M37" s="9"/>
      <c r="N37" s="9"/>
    </row>
    <row r="38" spans="1:24" ht="45" customHeight="1">
      <c r="B38" s="42" t="s">
        <v>53</v>
      </c>
      <c r="C38" s="42"/>
      <c r="D38" s="42"/>
      <c r="E38" s="42"/>
      <c r="F38" s="42"/>
      <c r="L38" s="48" t="s">
        <v>55</v>
      </c>
      <c r="M38" s="48"/>
      <c r="N38" s="48"/>
    </row>
    <row r="42" spans="1:24" ht="15" customHeight="1">
      <c r="A42" s="45" t="s">
        <v>25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1"/>
      <c r="T42" s="1"/>
      <c r="U42" s="1"/>
      <c r="V42" s="1"/>
      <c r="W42" s="1"/>
      <c r="X42" s="1"/>
    </row>
    <row r="43" spans="1:24" ht="1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1"/>
      <c r="T43" s="1"/>
      <c r="U43" s="1"/>
      <c r="V43" s="1"/>
      <c r="W43" s="1"/>
      <c r="X43" s="1"/>
    </row>
    <row r="44" spans="1:24" ht="1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1"/>
      <c r="T44" s="1"/>
      <c r="U44" s="1"/>
      <c r="V44" s="1"/>
      <c r="W44" s="1"/>
      <c r="X44" s="1"/>
    </row>
    <row r="45" spans="1:24" ht="2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6" t="s">
        <v>20</v>
      </c>
      <c r="R45" s="46"/>
      <c r="S45" s="1"/>
      <c r="T45" s="1"/>
      <c r="U45" s="1"/>
      <c r="V45" s="1"/>
      <c r="W45" s="1"/>
      <c r="X45" s="1"/>
    </row>
    <row r="46" spans="1:24" ht="28.5" customHeight="1">
      <c r="A46" s="41" t="s">
        <v>0</v>
      </c>
      <c r="B46" s="47" t="s">
        <v>18</v>
      </c>
      <c r="C46" s="47" t="s">
        <v>23</v>
      </c>
      <c r="D46" s="41" t="s">
        <v>1</v>
      </c>
      <c r="E46" s="41"/>
      <c r="F46" s="41"/>
      <c r="G46" s="41"/>
      <c r="H46" s="41"/>
      <c r="I46" s="41" t="s">
        <v>3</v>
      </c>
      <c r="J46" s="41"/>
      <c r="K46" s="41"/>
      <c r="L46" s="41"/>
      <c r="M46" s="41"/>
      <c r="N46" s="41" t="s">
        <v>4</v>
      </c>
      <c r="O46" s="41"/>
      <c r="P46" s="41"/>
      <c r="Q46" s="41"/>
      <c r="R46" s="41"/>
    </row>
    <row r="47" spans="1:24" ht="20.25" customHeight="1">
      <c r="A47" s="41"/>
      <c r="B47" s="47"/>
      <c r="C47" s="47"/>
      <c r="D47" s="34" t="s">
        <v>5</v>
      </c>
      <c r="E47" s="34" t="s">
        <v>6</v>
      </c>
      <c r="F47" s="34" t="s">
        <v>7</v>
      </c>
      <c r="G47" s="34" t="s">
        <v>8</v>
      </c>
      <c r="H47" s="34" t="s">
        <v>2</v>
      </c>
      <c r="I47" s="34" t="s">
        <v>5</v>
      </c>
      <c r="J47" s="34" t="s">
        <v>6</v>
      </c>
      <c r="K47" s="34" t="s">
        <v>7</v>
      </c>
      <c r="L47" s="34" t="s">
        <v>8</v>
      </c>
      <c r="M47" s="34" t="s">
        <v>2</v>
      </c>
      <c r="N47" s="34" t="s">
        <v>5</v>
      </c>
      <c r="O47" s="34" t="s">
        <v>6</v>
      </c>
      <c r="P47" s="34" t="s">
        <v>7</v>
      </c>
      <c r="Q47" s="34" t="s">
        <v>8</v>
      </c>
      <c r="R47" s="34" t="s">
        <v>2</v>
      </c>
    </row>
    <row r="48" spans="1:24" ht="21.75" customHeight="1">
      <c r="A48" s="41" t="s">
        <v>9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1:18" ht="31.5">
      <c r="A49" s="34">
        <v>1</v>
      </c>
      <c r="B49" s="6" t="s">
        <v>26</v>
      </c>
      <c r="C49" s="17">
        <v>0.2</v>
      </c>
      <c r="D49" s="23">
        <v>59484.574999999997</v>
      </c>
      <c r="E49" s="23">
        <v>59484.574999999997</v>
      </c>
      <c r="F49" s="23">
        <v>59484.574999999997</v>
      </c>
      <c r="G49" s="23">
        <v>59484.574999999997</v>
      </c>
      <c r="H49" s="17">
        <v>237938.3</v>
      </c>
      <c r="I49" s="17">
        <v>63015</v>
      </c>
      <c r="J49" s="18">
        <v>58762</v>
      </c>
      <c r="K49" s="17"/>
      <c r="L49" s="17"/>
      <c r="M49" s="17">
        <v>63015</v>
      </c>
      <c r="N49" s="13">
        <f>I49/D49*$C$9</f>
        <v>0.21187005202609252</v>
      </c>
      <c r="O49" s="16">
        <f>J49/E49*$C$9</f>
        <v>0.19757054665011897</v>
      </c>
      <c r="P49" s="16">
        <f>K49/F49*C49</f>
        <v>0</v>
      </c>
      <c r="Q49" s="16">
        <f>L49/G49*C49</f>
        <v>0</v>
      </c>
      <c r="R49" s="15">
        <f>M49/H49*C49</f>
        <v>5.296751300652313E-2</v>
      </c>
    </row>
    <row r="50" spans="1:18" ht="27" customHeight="1">
      <c r="A50" s="34">
        <v>2</v>
      </c>
      <c r="B50" s="7" t="s">
        <v>10</v>
      </c>
      <c r="C50" s="17">
        <v>0.2</v>
      </c>
      <c r="D50" s="17">
        <v>21750</v>
      </c>
      <c r="E50" s="17">
        <v>21750</v>
      </c>
      <c r="F50" s="17">
        <v>21750</v>
      </c>
      <c r="G50" s="17">
        <v>21750</v>
      </c>
      <c r="H50" s="17">
        <f>SUM(D50:G50)</f>
        <v>87000</v>
      </c>
      <c r="I50" s="18">
        <v>22519</v>
      </c>
      <c r="J50" s="18">
        <v>20857</v>
      </c>
      <c r="K50" s="19"/>
      <c r="L50" s="19"/>
      <c r="M50" s="18">
        <v>22519</v>
      </c>
      <c r="N50" s="13">
        <f>I50/D50*C50</f>
        <v>0.20707126436781609</v>
      </c>
      <c r="O50" s="16">
        <f>J50/E50*C50</f>
        <v>0.19178850574712647</v>
      </c>
      <c r="P50" s="16">
        <f t="shared" ref="P50:P51" si="26">K50/F50*C50</f>
        <v>0</v>
      </c>
      <c r="Q50" s="16">
        <f t="shared" ref="Q50:Q51" si="27">L50/G50*C50</f>
        <v>0</v>
      </c>
      <c r="R50" s="15">
        <f t="shared" ref="R50:R51" si="28">M50/H50*C50</f>
        <v>5.1767816091954022E-2</v>
      </c>
    </row>
    <row r="51" spans="1:18" ht="27" customHeight="1">
      <c r="A51" s="34">
        <v>3</v>
      </c>
      <c r="B51" s="7" t="s">
        <v>11</v>
      </c>
      <c r="C51" s="17">
        <v>0.2</v>
      </c>
      <c r="D51" s="17">
        <v>8400</v>
      </c>
      <c r="E51" s="17">
        <v>8400</v>
      </c>
      <c r="F51" s="17">
        <v>8400</v>
      </c>
      <c r="G51" s="17">
        <v>8400</v>
      </c>
      <c r="H51" s="17">
        <f>SUM(D51:G51)</f>
        <v>33600</v>
      </c>
      <c r="I51" s="20">
        <v>8430</v>
      </c>
      <c r="J51" s="18">
        <v>8210</v>
      </c>
      <c r="K51" s="19"/>
      <c r="L51" s="19"/>
      <c r="M51" s="20">
        <v>8430</v>
      </c>
      <c r="N51" s="13">
        <f t="shared" ref="N51" si="29">I51/D51*C51</f>
        <v>0.20071428571428573</v>
      </c>
      <c r="O51" s="16">
        <f t="shared" ref="O51" si="30">J51/E51*C51</f>
        <v>0.19547619047619047</v>
      </c>
      <c r="P51" s="16">
        <f t="shared" si="26"/>
        <v>0</v>
      </c>
      <c r="Q51" s="16">
        <f t="shared" si="27"/>
        <v>0</v>
      </c>
      <c r="R51" s="15">
        <f t="shared" si="28"/>
        <v>5.0178571428571433E-2</v>
      </c>
    </row>
    <row r="52" spans="1:18" ht="47.25">
      <c r="A52" s="34">
        <v>4</v>
      </c>
      <c r="B52" s="6" t="s">
        <v>12</v>
      </c>
      <c r="C52" s="17">
        <v>0.15</v>
      </c>
      <c r="D52" s="14">
        <v>0</v>
      </c>
      <c r="E52" s="14">
        <v>0</v>
      </c>
      <c r="F52" s="14">
        <v>0</v>
      </c>
      <c r="G52" s="14">
        <v>0</v>
      </c>
      <c r="H52" s="17">
        <f t="shared" ref="H52:H54" si="31">SUM(D52:G52)</f>
        <v>0</v>
      </c>
      <c r="I52" s="19">
        <v>0</v>
      </c>
      <c r="J52" s="18">
        <v>0</v>
      </c>
      <c r="K52" s="19">
        <v>0</v>
      </c>
      <c r="L52" s="19">
        <v>0</v>
      </c>
      <c r="M52" s="19">
        <v>0</v>
      </c>
      <c r="N52" s="19">
        <v>0</v>
      </c>
      <c r="O52" s="27">
        <v>0</v>
      </c>
      <c r="P52" s="27">
        <v>0</v>
      </c>
      <c r="Q52" s="27">
        <v>0</v>
      </c>
      <c r="R52" s="19">
        <v>0</v>
      </c>
    </row>
    <row r="53" spans="1:18" ht="27" customHeight="1">
      <c r="A53" s="34">
        <v>5</v>
      </c>
      <c r="B53" s="7" t="s">
        <v>13</v>
      </c>
      <c r="C53" s="17">
        <v>0.1</v>
      </c>
      <c r="D53" s="14">
        <v>0</v>
      </c>
      <c r="E53" s="14">
        <v>0</v>
      </c>
      <c r="F53" s="14">
        <v>0</v>
      </c>
      <c r="G53" s="14">
        <v>0</v>
      </c>
      <c r="H53" s="17">
        <f t="shared" si="31"/>
        <v>0</v>
      </c>
      <c r="I53" s="19">
        <v>0</v>
      </c>
      <c r="J53" s="18">
        <v>0</v>
      </c>
      <c r="K53" s="19">
        <v>0</v>
      </c>
      <c r="L53" s="19">
        <v>0</v>
      </c>
      <c r="M53" s="19">
        <v>0</v>
      </c>
      <c r="N53" s="19">
        <v>0</v>
      </c>
      <c r="O53" s="27">
        <v>0</v>
      </c>
      <c r="P53" s="27">
        <v>0</v>
      </c>
      <c r="Q53" s="27">
        <v>0</v>
      </c>
      <c r="R53" s="19">
        <v>0</v>
      </c>
    </row>
    <row r="54" spans="1:18" ht="47.25">
      <c r="A54" s="34">
        <v>6</v>
      </c>
      <c r="B54" s="6" t="s">
        <v>14</v>
      </c>
      <c r="C54" s="17">
        <v>0.15</v>
      </c>
      <c r="D54" s="17">
        <v>299.39999999999998</v>
      </c>
      <c r="E54" s="17">
        <v>299.39999999999998</v>
      </c>
      <c r="F54" s="17">
        <v>299.39999999999998</v>
      </c>
      <c r="G54" s="17">
        <v>299.39999999999998</v>
      </c>
      <c r="H54" s="17">
        <f t="shared" si="31"/>
        <v>1197.5999999999999</v>
      </c>
      <c r="I54" s="23">
        <v>300.8</v>
      </c>
      <c r="J54" s="36">
        <f>E54*1.01103</f>
        <v>302.702382</v>
      </c>
      <c r="K54" s="19"/>
      <c r="L54" s="19"/>
      <c r="M54" s="23">
        <v>300.8</v>
      </c>
      <c r="N54" s="13">
        <f>I54/D54*C54</f>
        <v>0.15070140280561123</v>
      </c>
      <c r="O54" s="16">
        <f t="shared" ref="O54" si="32">J54/E54*C54</f>
        <v>0.1516545</v>
      </c>
      <c r="P54" s="16">
        <f t="shared" ref="P54" si="33">K54/F54*C54</f>
        <v>0</v>
      </c>
      <c r="Q54" s="16">
        <f t="shared" ref="Q54" si="34">L54/G54*C54</f>
        <v>0</v>
      </c>
      <c r="R54" s="15">
        <f>M54/H54*C54</f>
        <v>3.7675350701402807E-2</v>
      </c>
    </row>
    <row r="55" spans="1:18" ht="22.5" customHeight="1">
      <c r="A55" s="34"/>
      <c r="B55" s="35" t="s">
        <v>21</v>
      </c>
      <c r="C55" s="24">
        <f>SUM(C49:C54)</f>
        <v>1</v>
      </c>
      <c r="D55" s="24"/>
      <c r="E55" s="24"/>
      <c r="F55" s="24"/>
      <c r="G55" s="24"/>
      <c r="H55" s="24"/>
      <c r="I55" s="24"/>
      <c r="J55" s="18"/>
      <c r="K55" s="19"/>
      <c r="L55" s="19"/>
      <c r="M55" s="24"/>
      <c r="N55" s="25">
        <f>SUM(N49:N54)</f>
        <v>0.77035700491380554</v>
      </c>
      <c r="O55" s="24">
        <f t="shared" ref="O55:Q55" si="35">SUM(O49:O54)</f>
        <v>0.73648974287343594</v>
      </c>
      <c r="P55" s="24">
        <f t="shared" si="35"/>
        <v>0</v>
      </c>
      <c r="Q55" s="24">
        <f t="shared" si="35"/>
        <v>0</v>
      </c>
      <c r="R55" s="26">
        <f>SUM(R49:R54)</f>
        <v>0.19258925122845139</v>
      </c>
    </row>
    <row r="56" spans="1:18" ht="21.75" customHeight="1">
      <c r="A56" s="41" t="s">
        <v>19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ht="27" customHeight="1">
      <c r="A57" s="34">
        <v>1</v>
      </c>
      <c r="B57" s="7" t="s">
        <v>15</v>
      </c>
      <c r="C57" s="17">
        <v>0.2</v>
      </c>
      <c r="D57" s="17">
        <v>21750</v>
      </c>
      <c r="E57" s="17">
        <v>21750</v>
      </c>
      <c r="F57" s="17">
        <v>21750</v>
      </c>
      <c r="G57" s="17">
        <v>21750</v>
      </c>
      <c r="H57" s="17">
        <f>SUM(D57:G57)</f>
        <v>87000</v>
      </c>
      <c r="I57" s="18">
        <v>22519</v>
      </c>
      <c r="J57" s="18">
        <v>20857</v>
      </c>
      <c r="K57" s="19"/>
      <c r="L57" s="19"/>
      <c r="M57" s="18">
        <v>22519</v>
      </c>
      <c r="N57" s="13">
        <f>I57/D57*$C$17</f>
        <v>0.20707126436781609</v>
      </c>
      <c r="O57" s="16">
        <f>J57/E57*$C$17</f>
        <v>0.19178850574712647</v>
      </c>
      <c r="P57" s="16">
        <f>K57/F57*$C$17</f>
        <v>0</v>
      </c>
      <c r="Q57" s="16">
        <f>L57/G57*$C$17</f>
        <v>0</v>
      </c>
      <c r="R57" s="15">
        <f>M57/H57*$C$17</f>
        <v>5.1767816091954022E-2</v>
      </c>
    </row>
    <row r="58" spans="1:18" ht="27" customHeight="1">
      <c r="A58" s="34">
        <v>2</v>
      </c>
      <c r="B58" s="7" t="s">
        <v>16</v>
      </c>
      <c r="C58" s="17">
        <v>0.2</v>
      </c>
      <c r="D58" s="17">
        <v>8400</v>
      </c>
      <c r="E58" s="17">
        <v>8400</v>
      </c>
      <c r="F58" s="17">
        <v>8400</v>
      </c>
      <c r="G58" s="17">
        <v>8400</v>
      </c>
      <c r="H58" s="17">
        <f>SUM(D58:G58)</f>
        <v>33600</v>
      </c>
      <c r="I58" s="18">
        <v>8430</v>
      </c>
      <c r="J58" s="18">
        <v>8210</v>
      </c>
      <c r="K58" s="19"/>
      <c r="L58" s="19"/>
      <c r="M58" s="20">
        <v>8430</v>
      </c>
      <c r="N58" s="13">
        <f>I58/D58*C58</f>
        <v>0.20071428571428573</v>
      </c>
      <c r="O58" s="16">
        <f>J58/E58*C58</f>
        <v>0.19547619047619047</v>
      </c>
      <c r="P58" s="16">
        <f>K58/F58*C58</f>
        <v>0</v>
      </c>
      <c r="Q58" s="16">
        <f>L58/G58*C58</f>
        <v>0</v>
      </c>
      <c r="R58" s="15">
        <f>M58/H58*C58</f>
        <v>5.0178571428571433E-2</v>
      </c>
    </row>
    <row r="59" spans="1:18" ht="51" customHeight="1">
      <c r="A59" s="34">
        <v>3</v>
      </c>
      <c r="B59" s="6" t="s">
        <v>12</v>
      </c>
      <c r="C59" s="17">
        <v>0.1</v>
      </c>
      <c r="D59" s="17"/>
      <c r="E59" s="17"/>
      <c r="F59" s="17"/>
      <c r="G59" s="17"/>
      <c r="H59" s="17"/>
      <c r="I59" s="18">
        <v>0</v>
      </c>
      <c r="J59" s="18"/>
      <c r="K59" s="19"/>
      <c r="L59" s="19"/>
      <c r="M59" s="20"/>
      <c r="N59" s="13">
        <v>0</v>
      </c>
      <c r="O59" s="16">
        <v>0</v>
      </c>
      <c r="P59" s="16">
        <v>0</v>
      </c>
      <c r="Q59" s="16">
        <v>0</v>
      </c>
      <c r="R59" s="15">
        <v>0</v>
      </c>
    </row>
    <row r="60" spans="1:18" ht="65.25" customHeight="1">
      <c r="A60" s="34">
        <v>4</v>
      </c>
      <c r="B60" s="6" t="s">
        <v>22</v>
      </c>
      <c r="C60" s="17">
        <v>0.2</v>
      </c>
      <c r="D60" s="17">
        <v>203.511</v>
      </c>
      <c r="E60" s="17">
        <f>D60*1.5</f>
        <v>305.26650000000001</v>
      </c>
      <c r="F60" s="17">
        <v>305.267</v>
      </c>
      <c r="G60" s="21">
        <f>D60*1.25</f>
        <v>254.38874999999999</v>
      </c>
      <c r="H60" s="22">
        <f>SUM(D60:G60)</f>
        <v>1068.43325</v>
      </c>
      <c r="I60" s="18">
        <v>424.96699999999998</v>
      </c>
      <c r="J60" s="18"/>
      <c r="K60" s="19"/>
      <c r="L60" s="19"/>
      <c r="M60" s="20">
        <f>I60</f>
        <v>424.96699999999998</v>
      </c>
      <c r="N60" s="13">
        <f t="shared" ref="N60:N61" si="36">I60/D60*C60</f>
        <v>0.41763541037093815</v>
      </c>
      <c r="O60" s="16">
        <f t="shared" ref="O60:O62" si="37">J60/E60*C60</f>
        <v>0</v>
      </c>
      <c r="P60" s="16">
        <f t="shared" ref="P60:P62" si="38">K60/F60*C60</f>
        <v>0</v>
      </c>
      <c r="Q60" s="16">
        <f t="shared" ref="Q60:Q62" si="39">L60/G60*C60</f>
        <v>0</v>
      </c>
      <c r="R60" s="15">
        <f t="shared" ref="R60:R61" si="40">M60/H60*C60</f>
        <v>7.954956474819555E-2</v>
      </c>
    </row>
    <row r="61" spans="1:18" ht="48.75" customHeight="1">
      <c r="A61" s="34">
        <v>5</v>
      </c>
      <c r="B61" s="6" t="s">
        <v>14</v>
      </c>
      <c r="C61" s="17">
        <v>0.15</v>
      </c>
      <c r="D61" s="17">
        <v>299.39999999999998</v>
      </c>
      <c r="E61" s="17">
        <v>299.39999999999998</v>
      </c>
      <c r="F61" s="17">
        <v>299.39999999999998</v>
      </c>
      <c r="G61" s="17">
        <v>299.39999999999998</v>
      </c>
      <c r="H61" s="17">
        <f t="shared" ref="H61" si="41">SUM(D61:G61)</f>
        <v>1197.5999999999999</v>
      </c>
      <c r="I61" s="36">
        <v>300.8</v>
      </c>
      <c r="J61" s="18"/>
      <c r="K61" s="19"/>
      <c r="L61" s="19"/>
      <c r="M61" s="20">
        <f t="shared" ref="M61:M62" si="42">I61</f>
        <v>300.8</v>
      </c>
      <c r="N61" s="13">
        <f t="shared" si="36"/>
        <v>0.15070140280561123</v>
      </c>
      <c r="O61" s="16">
        <f t="shared" si="37"/>
        <v>0</v>
      </c>
      <c r="P61" s="16">
        <f t="shared" si="38"/>
        <v>0</v>
      </c>
      <c r="Q61" s="16">
        <f t="shared" si="39"/>
        <v>0</v>
      </c>
      <c r="R61" s="15">
        <f t="shared" si="40"/>
        <v>3.7675350701402807E-2</v>
      </c>
    </row>
    <row r="62" spans="1:18" ht="38.25" customHeight="1">
      <c r="A62" s="34">
        <v>6</v>
      </c>
      <c r="B62" s="8" t="s">
        <v>17</v>
      </c>
      <c r="C62" s="17">
        <v>0.15</v>
      </c>
      <c r="D62" s="17">
        <v>305</v>
      </c>
      <c r="E62" s="17">
        <v>305</v>
      </c>
      <c r="F62" s="17">
        <v>305</v>
      </c>
      <c r="G62" s="17">
        <v>305</v>
      </c>
      <c r="H62" s="23">
        <f>SUM(D62:G62)</f>
        <v>1220</v>
      </c>
      <c r="I62" s="36">
        <v>305.8</v>
      </c>
      <c r="J62" s="18"/>
      <c r="K62" s="19"/>
      <c r="L62" s="19"/>
      <c r="M62" s="20">
        <f t="shared" si="42"/>
        <v>305.8</v>
      </c>
      <c r="N62" s="16">
        <v>0</v>
      </c>
      <c r="O62" s="16">
        <f t="shared" si="37"/>
        <v>0</v>
      </c>
      <c r="P62" s="16">
        <f t="shared" si="38"/>
        <v>0</v>
      </c>
      <c r="Q62" s="16">
        <f t="shared" si="39"/>
        <v>0</v>
      </c>
      <c r="R62" s="15">
        <f>M62/H62*C62</f>
        <v>3.7598360655737705E-2</v>
      </c>
    </row>
    <row r="63" spans="1:18" ht="27" customHeight="1">
      <c r="A63" s="34"/>
      <c r="B63" s="12" t="s">
        <v>21</v>
      </c>
      <c r="C63" s="24">
        <f t="shared" ref="C63" si="43">SUM(C57:C62)</f>
        <v>1</v>
      </c>
      <c r="D63" s="24"/>
      <c r="E63" s="24"/>
      <c r="F63" s="24"/>
      <c r="G63" s="24"/>
      <c r="H63" s="25"/>
      <c r="I63" s="25"/>
      <c r="J63" s="24"/>
      <c r="K63" s="24"/>
      <c r="L63" s="24"/>
      <c r="M63" s="24"/>
      <c r="N63" s="25">
        <f>SUM(N57:N62)</f>
        <v>0.97612236325865132</v>
      </c>
      <c r="O63" s="24">
        <f t="shared" ref="O63:Q63" si="44">SUM(O57:O62)</f>
        <v>0.38726469622331694</v>
      </c>
      <c r="P63" s="24">
        <f t="shared" si="44"/>
        <v>0</v>
      </c>
      <c r="Q63" s="24">
        <f t="shared" si="44"/>
        <v>0</v>
      </c>
      <c r="R63" s="26">
        <f>SUM(R57:R62)</f>
        <v>0.25676966362586151</v>
      </c>
    </row>
    <row r="64" spans="1:18" ht="27" customHeight="1">
      <c r="A64" s="28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30"/>
      <c r="P64" s="30"/>
      <c r="Q64" s="30"/>
      <c r="R64" s="32"/>
    </row>
    <row r="67" spans="2:14" ht="18.75">
      <c r="B67" s="42" t="s">
        <v>27</v>
      </c>
      <c r="C67" s="42"/>
      <c r="D67" s="42"/>
      <c r="E67" s="4"/>
      <c r="F67" s="4"/>
      <c r="M67" s="43"/>
      <c r="N67" s="43"/>
    </row>
    <row r="68" spans="2:14" ht="18.75">
      <c r="B68" s="4"/>
      <c r="C68" s="4"/>
      <c r="D68" s="4"/>
      <c r="E68" s="4"/>
      <c r="F68" s="4"/>
      <c r="M68" s="33"/>
      <c r="N68" s="33"/>
    </row>
    <row r="69" spans="2:14" ht="45" customHeight="1">
      <c r="B69" s="42" t="s">
        <v>24</v>
      </c>
      <c r="C69" s="42"/>
      <c r="D69" s="42"/>
      <c r="E69" s="42"/>
      <c r="F69" s="42"/>
      <c r="M69" s="44"/>
      <c r="N69" s="44"/>
    </row>
  </sheetData>
  <mergeCells count="29">
    <mergeCell ref="B38:F38"/>
    <mergeCell ref="A2:R4"/>
    <mergeCell ref="Q5:R5"/>
    <mergeCell ref="A6:A7"/>
    <mergeCell ref="B6:B7"/>
    <mergeCell ref="C6:C7"/>
    <mergeCell ref="D6:H6"/>
    <mergeCell ref="I6:M6"/>
    <mergeCell ref="N6:R6"/>
    <mergeCell ref="A8:R8"/>
    <mergeCell ref="A16:R16"/>
    <mergeCell ref="L36:N36"/>
    <mergeCell ref="L38:N38"/>
    <mergeCell ref="A25:R25"/>
    <mergeCell ref="B36:E36"/>
    <mergeCell ref="A42:R44"/>
    <mergeCell ref="Q45:R45"/>
    <mergeCell ref="A46:A47"/>
    <mergeCell ref="B46:B47"/>
    <mergeCell ref="C46:C47"/>
    <mergeCell ref="D46:H46"/>
    <mergeCell ref="I46:M46"/>
    <mergeCell ref="N46:R46"/>
    <mergeCell ref="A48:R48"/>
    <mergeCell ref="A56:R56"/>
    <mergeCell ref="B67:D67"/>
    <mergeCell ref="M67:N67"/>
    <mergeCell ref="B69:F69"/>
    <mergeCell ref="M69:N69"/>
  </mergeCells>
  <printOptions horizontalCentered="1"/>
  <pageMargins left="0.19685039370078741" right="0.19685039370078741" top="0.19685039370078741" bottom="0.31496062992125984" header="0.19685039370078741" footer="0.31496062992125984"/>
  <pageSetup paperSize="9" scale="49" fitToHeight="2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2022-05-31T10:50:58Z</dcterms:modified>
</cp:coreProperties>
</file>